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 defaultThemeVersion="124226"/>
  <xr:revisionPtr revIDLastSave="0" documentId="13_ncr:1_{180D437E-EA42-43CE-81A9-411E1F2B2D9E}" xr6:coauthVersionLast="38" xr6:coauthVersionMax="38" xr10:uidLastSave="{00000000-0000-0000-0000-000000000000}"/>
  <bookViews>
    <workbookView xWindow="0" yWindow="0" windowWidth="21570" windowHeight="8160" xr2:uid="{00000000-000D-0000-FFFF-FFFF00000000}"/>
  </bookViews>
  <sheets>
    <sheet name="Arkusz2" sheetId="23" r:id="rId1"/>
  </sheets>
  <calcPr calcId="162913"/>
</workbook>
</file>

<file path=xl/calcChain.xml><?xml version="1.0" encoding="utf-8"?>
<calcChain xmlns="http://schemas.openxmlformats.org/spreadsheetml/2006/main">
  <c r="X17" i="23" l="1"/>
  <c r="W24" i="23"/>
  <c r="W23" i="23"/>
  <c r="W20" i="23"/>
  <c r="W17" i="23"/>
  <c r="V23" i="23"/>
  <c r="V20" i="23"/>
  <c r="V17" i="23"/>
  <c r="U23" i="23"/>
  <c r="U22" i="23"/>
  <c r="U21" i="23"/>
  <c r="U20" i="23"/>
  <c r="U19" i="23"/>
  <c r="U18" i="23"/>
  <c r="U17" i="23"/>
  <c r="U16" i="23"/>
  <c r="S23" i="23"/>
  <c r="S21" i="23"/>
  <c r="S20" i="23"/>
  <c r="S18" i="23"/>
  <c r="S17" i="23"/>
  <c r="S16" i="23"/>
  <c r="Q23" i="23"/>
  <c r="Q21" i="23"/>
  <c r="Q20" i="23"/>
  <c r="Q18" i="23"/>
  <c r="Q17" i="23"/>
  <c r="Q16" i="23"/>
  <c r="O23" i="23"/>
  <c r="O22" i="23"/>
  <c r="O21" i="23"/>
  <c r="O20" i="23"/>
  <c r="O19" i="23"/>
  <c r="O18" i="23"/>
  <c r="O17" i="23"/>
  <c r="O16" i="23"/>
  <c r="M23" i="23"/>
  <c r="M22" i="23"/>
  <c r="M21" i="23"/>
  <c r="M20" i="23"/>
  <c r="M19" i="23"/>
  <c r="M18" i="23"/>
  <c r="M17" i="23"/>
  <c r="M16" i="23"/>
  <c r="K23" i="23"/>
  <c r="K22" i="23"/>
  <c r="K21" i="23"/>
  <c r="K20" i="23"/>
  <c r="K19" i="23"/>
  <c r="K18" i="23"/>
  <c r="K17" i="23"/>
  <c r="K16" i="23"/>
  <c r="I23" i="23"/>
  <c r="I22" i="23"/>
  <c r="I21" i="23"/>
  <c r="I20" i="23"/>
  <c r="I19" i="23"/>
  <c r="I18" i="23"/>
  <c r="I17" i="23"/>
  <c r="I16" i="23"/>
  <c r="Y23" i="23" l="1"/>
  <c r="Y20" i="23"/>
  <c r="X23" i="23"/>
  <c r="X20" i="23"/>
  <c r="X24" i="23" l="1"/>
  <c r="F23" i="23"/>
  <c r="F20" i="23"/>
  <c r="Y17" i="23" l="1"/>
  <c r="Y24" i="23" s="1"/>
</calcChain>
</file>

<file path=xl/sharedStrings.xml><?xml version="1.0" encoding="utf-8"?>
<sst xmlns="http://schemas.openxmlformats.org/spreadsheetml/2006/main" count="95" uniqueCount="60">
  <si>
    <t>Grupa taryfowa</t>
  </si>
  <si>
    <t>Liczba PPE</t>
  </si>
  <si>
    <t>Okres obowiązywania umowy</t>
  </si>
  <si>
    <t>(m-ce)</t>
  </si>
  <si>
    <t>Wartość za dostawę energii elektrycznej (netto)</t>
  </si>
  <si>
    <t>Wartość za usługę dystrybucji energii elektrycznej (netto)</t>
  </si>
  <si>
    <t>(kol.5xkol.7) (zł)</t>
  </si>
  <si>
    <t>Składnik stały stawki sieciowej (zł/kW/m-c)</t>
  </si>
  <si>
    <t>Stawka opłaty abonamentowej (zł/mc/PPE)</t>
  </si>
  <si>
    <t>całodobowo</t>
  </si>
  <si>
    <t>łącznie:</t>
  </si>
  <si>
    <t>C11</t>
  </si>
  <si>
    <t>C12a</t>
  </si>
  <si>
    <t>strefa szczytowa</t>
  </si>
  <si>
    <t>strefa pozaszczytowa</t>
  </si>
  <si>
    <t>C12b</t>
  </si>
  <si>
    <t>Formularz cenowy</t>
  </si>
  <si>
    <t xml:space="preserve">Szacunkowa Moc umowna (kW) </t>
  </si>
  <si>
    <t>Wartość dostawy energii elektrycznej obejmuje sprzedaż energii elektrycznej oraz świadczenie usługi przesyłowej i dystrybucyjnej.</t>
  </si>
  <si>
    <t>Stawka opłaty OZE (zł/MWh)</t>
  </si>
  <si>
    <t>łącznie</t>
  </si>
  <si>
    <t>Załącznik Nr 1A</t>
  </si>
  <si>
    <t>Przewidywana ilość zużycia energii elektrycznej  w okresie od 01.01.2019 do 31.12.2019 [kWh]</t>
  </si>
  <si>
    <t>Wartość jednostkowa za energię elektryczną z podziałem na strefy czasowe (zł/kWh)</t>
  </si>
  <si>
    <t>Wartość łączna brutto*</t>
  </si>
  <si>
    <t>Wartość łączna netto (zł)*</t>
  </si>
  <si>
    <t xml:space="preserve">*należy podać z dokładnością do 2 miejsc po przecinku. </t>
  </si>
  <si>
    <t>Stawka jakościowa (zł/kWh)</t>
  </si>
  <si>
    <t>Stawka opłaty przejściowej          (zł/kW/m-c)</t>
  </si>
  <si>
    <t>Składnik zmienny stawki sieciowej (zł/kWh)</t>
  </si>
  <si>
    <t>X</t>
  </si>
  <si>
    <t>(kol.5xkol.9) (zł)</t>
  </si>
  <si>
    <t>(kol.3xkol.6xkol.11)</t>
  </si>
  <si>
    <t>(kol.5xkol.13)</t>
  </si>
  <si>
    <t>(kol.3xkol.6xkol.15)</t>
  </si>
  <si>
    <t>(kol.2xkol.6xkol.17) (zł)</t>
  </si>
  <si>
    <t>(kol.5xkol.19)/1000</t>
  </si>
  <si>
    <t>(kol.10+kol.12+kol.14+kol.16+kol.18+kol.20)</t>
  </si>
  <si>
    <t xml:space="preserve">(kol.8+ kol.21) </t>
  </si>
  <si>
    <t>(kol.22+kol.23)</t>
  </si>
  <si>
    <t>VAT*</t>
  </si>
  <si>
    <t xml:space="preserve">……………………..., dnia …………………………. </t>
  </si>
  <si>
    <t>imię i nazwisko oraz podpis (osoby uprawnionej</t>
  </si>
  <si>
    <t>do reprezentacji wykonawcy</t>
  </si>
  <si>
    <t xml:space="preserve">  …………………………………………………………………</t>
  </si>
  <si>
    <r>
      <t xml:space="preserve">Cena oferty brutto: </t>
    </r>
    <r>
      <rPr>
        <b/>
        <i/>
        <sz val="10"/>
        <color theme="1"/>
        <rFont val="Arial"/>
        <family val="2"/>
        <charset val="238"/>
      </rPr>
      <t>……………………...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i/>
        <sz val="10"/>
        <color theme="1"/>
        <rFont val="Arial"/>
        <family val="2"/>
        <charset val="238"/>
      </rPr>
      <t>zł</t>
    </r>
    <r>
      <rPr>
        <b/>
        <sz val="10"/>
        <color theme="1"/>
        <rFont val="Arial"/>
        <family val="2"/>
        <charset val="238"/>
      </rPr>
      <t xml:space="preserve"> ( z dokładnością do dwóch miejsc po przecinku )</t>
    </r>
  </si>
  <si>
    <r>
      <t xml:space="preserve">słownie: </t>
    </r>
    <r>
      <rPr>
        <b/>
        <i/>
        <sz val="10"/>
        <color theme="1"/>
        <rFont val="Arial"/>
        <family val="2"/>
        <charset val="238"/>
      </rPr>
      <t>……………………………………</t>
    </r>
  </si>
  <si>
    <r>
      <t xml:space="preserve">w tym kwota netto: </t>
    </r>
    <r>
      <rPr>
        <b/>
        <i/>
        <sz val="10"/>
        <color theme="1"/>
        <rFont val="Arial"/>
        <family val="2"/>
        <charset val="238"/>
      </rPr>
      <t>……………. zł,</t>
    </r>
    <r>
      <rPr>
        <b/>
        <sz val="10"/>
        <color theme="1"/>
        <rFont val="Arial"/>
        <family val="2"/>
        <charset val="238"/>
      </rPr>
      <t xml:space="preserve"> słownie: </t>
    </r>
    <r>
      <rPr>
        <b/>
        <i/>
        <sz val="10"/>
        <color theme="1"/>
        <rFont val="Arial"/>
        <family val="2"/>
        <charset val="238"/>
      </rPr>
      <t>…………………………………….</t>
    </r>
  </si>
  <si>
    <t>Wyliczona cena odpowiada cenie oferty złożonej w postępowaniu o udzielenie zamówienia publicznego w wysokości:</t>
  </si>
  <si>
    <t>Wartość za energię elektryczną*</t>
  </si>
  <si>
    <t>ŁĄCZNIE:</t>
  </si>
  <si>
    <t>Znak sprawy: WIR.271.60.2018</t>
  </si>
  <si>
    <t xml:space="preserve">Wartość za usługę dystrybucji* </t>
  </si>
  <si>
    <t>Opłata abonamentowa*</t>
  </si>
  <si>
    <t>Opłata stała (zł)*</t>
  </si>
  <si>
    <t>Opłata zmienna (zł)*</t>
  </si>
  <si>
    <t>Opłata przejściowa (zł)*</t>
  </si>
  <si>
    <t>Opłata jakościowa*</t>
  </si>
  <si>
    <t>Opłata OZE*</t>
  </si>
  <si>
    <r>
      <t xml:space="preserve">Składając ofertę w postępowaniu w trybie przetargu nieograniczonego na </t>
    </r>
    <r>
      <rPr>
        <b/>
        <sz val="11"/>
        <color theme="1"/>
        <rFont val="Arial"/>
        <family val="2"/>
        <charset val="238"/>
      </rPr>
      <t>„ Dostawa energii elektrycznej i świadczenie usługi dystrybucji energii elektrycznej do obiektów gminnych Gminy Zakroczym"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</si>
</sst>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1" fillId="0" borderId="0"/>
    <xf numFmtId="0" fontId="5" fillId="0" borderId="0"/>
  </cellStyleXfs>
  <cellXfs count="132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0" fillId="0" borderId="0" xfId="0" applyNumberFormat="1"/>
    <xf numFmtId="0" fontId="11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7" fillId="3" borderId="26" xfId="4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2" fontId="22" fillId="2" borderId="27" xfId="0" applyNumberFormat="1" applyFont="1" applyFill="1" applyBorder="1" applyAlignment="1">
      <alignment horizontal="center" vertical="center"/>
    </xf>
    <xf numFmtId="2" fontId="22" fillId="0" borderId="27" xfId="0" applyNumberFormat="1" applyFont="1" applyBorder="1" applyAlignment="1">
      <alignment horizontal="center" vertical="center" wrapText="1"/>
    </xf>
    <xf numFmtId="4" fontId="22" fillId="0" borderId="27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4" fontId="22" fillId="0" borderId="30" xfId="0" applyNumberFormat="1" applyFont="1" applyBorder="1" applyAlignment="1">
      <alignment horizontal="center" vertical="center"/>
    </xf>
    <xf numFmtId="165" fontId="18" fillId="0" borderId="30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/>
    </xf>
    <xf numFmtId="4" fontId="22" fillId="0" borderId="23" xfId="0" applyNumberFormat="1" applyFont="1" applyBorder="1" applyAlignment="1">
      <alignment horizontal="center" vertical="center" wrapText="1"/>
    </xf>
    <xf numFmtId="4" fontId="22" fillId="0" borderId="22" xfId="0" applyNumberFormat="1" applyFont="1" applyBorder="1" applyAlignment="1">
      <alignment horizontal="center" vertical="center"/>
    </xf>
    <xf numFmtId="4" fontId="22" fillId="0" borderId="36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164" fontId="22" fillId="0" borderId="30" xfId="0" applyNumberFormat="1" applyFont="1" applyBorder="1" applyAlignment="1">
      <alignment horizontal="center" vertical="center"/>
    </xf>
    <xf numFmtId="164" fontId="23" fillId="0" borderId="30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164" fontId="22" fillId="0" borderId="16" xfId="0" applyNumberFormat="1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4" fontId="23" fillId="0" borderId="22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22" fillId="0" borderId="27" xfId="0" applyNumberFormat="1" applyFont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4" fontId="22" fillId="0" borderId="30" xfId="0" applyNumberFormat="1" applyFont="1" applyBorder="1" applyAlignment="1">
      <alignment horizontal="center" vertical="center" wrapText="1"/>
    </xf>
    <xf numFmtId="4" fontId="22" fillId="0" borderId="25" xfId="0" applyNumberFormat="1" applyFont="1" applyBorder="1" applyAlignment="1">
      <alignment horizontal="center" vertical="center" wrapText="1"/>
    </xf>
    <xf numFmtId="2" fontId="22" fillId="0" borderId="30" xfId="0" applyNumberFormat="1" applyFont="1" applyBorder="1" applyAlignment="1">
      <alignment horizontal="center" vertical="center" wrapText="1"/>
    </xf>
    <xf numFmtId="2" fontId="22" fillId="2" borderId="30" xfId="0" applyNumberFormat="1" applyFont="1" applyFill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4" fontId="22" fillId="0" borderId="30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25" fillId="0" borderId="0" xfId="0" applyFont="1"/>
    <xf numFmtId="2" fontId="18" fillId="0" borderId="3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5" fontId="22" fillId="0" borderId="30" xfId="0" applyNumberFormat="1" applyFont="1" applyBorder="1" applyAlignment="1">
      <alignment horizontal="center" vertical="center"/>
    </xf>
    <xf numFmtId="165" fontId="23" fillId="0" borderId="30" xfId="0" applyNumberFormat="1" applyFont="1" applyBorder="1" applyAlignment="1">
      <alignment horizontal="center" vertical="center"/>
    </xf>
    <xf numFmtId="165" fontId="23" fillId="0" borderId="16" xfId="0" applyNumberFormat="1" applyFon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7" fillId="3" borderId="8" xfId="4" applyFont="1" applyFill="1" applyBorder="1" applyAlignment="1" applyProtection="1">
      <alignment horizontal="center" vertical="center" textRotation="90" wrapText="1"/>
    </xf>
    <xf numFmtId="0" fontId="17" fillId="3" borderId="17" xfId="4" applyFont="1" applyFill="1" applyBorder="1" applyAlignment="1" applyProtection="1">
      <alignment horizontal="center" vertical="center" textRotation="90" wrapText="1"/>
    </xf>
    <xf numFmtId="0" fontId="17" fillId="3" borderId="16" xfId="4" applyFont="1" applyFill="1" applyBorder="1" applyAlignment="1" applyProtection="1">
      <alignment horizontal="center" vertical="center" textRotation="90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" fontId="22" fillId="0" borderId="25" xfId="0" applyNumberFormat="1" applyFont="1" applyBorder="1" applyAlignment="1">
      <alignment horizontal="center" vertical="center"/>
    </xf>
    <xf numFmtId="4" fontId="22" fillId="0" borderId="24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2" xfId="0" applyFont="1" applyBorder="1" applyAlignment="1"/>
    <xf numFmtId="2" fontId="22" fillId="0" borderId="30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4" fontId="22" fillId="0" borderId="30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37" xfId="0" applyFont="1" applyBorder="1" applyAlignment="1">
      <alignment horizontal="center" vertical="center" textRotation="90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4" fontId="23" fillId="0" borderId="30" xfId="0" applyNumberFormat="1" applyFont="1" applyBorder="1" applyAlignment="1">
      <alignment horizontal="center" vertical="center"/>
    </xf>
    <xf numFmtId="4" fontId="23" fillId="0" borderId="16" xfId="0" applyNumberFormat="1" applyFont="1" applyBorder="1" applyAlignment="1">
      <alignment horizontal="center" vertical="center"/>
    </xf>
  </cellXfs>
  <cellStyles count="9">
    <cellStyle name="Normalny" xfId="0" builtinId="0"/>
    <cellStyle name="Normalny 10" xfId="5" xr:uid="{00000000-0005-0000-0000-000001000000}"/>
    <cellStyle name="Normalny 12" xfId="4" xr:uid="{00000000-0005-0000-0000-000002000000}"/>
    <cellStyle name="Normalny 13" xfId="1" xr:uid="{00000000-0005-0000-0000-000003000000}"/>
    <cellStyle name="Normalny 14" xfId="6" xr:uid="{00000000-0005-0000-0000-000004000000}"/>
    <cellStyle name="Normalny 2" xfId="8" xr:uid="{00000000-0005-0000-0000-000005000000}"/>
    <cellStyle name="Normalny 2 2" xfId="2" xr:uid="{00000000-0005-0000-0000-000006000000}"/>
    <cellStyle name="Normalny 3" xfId="7" xr:uid="{00000000-0005-0000-0000-000007000000}"/>
    <cellStyle name="Normalny 9" xfId="3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AC40"/>
  <sheetViews>
    <sheetView tabSelected="1" zoomScaleNormal="100" workbookViewId="0">
      <selection activeCell="V6" sqref="V6"/>
    </sheetView>
  </sheetViews>
  <sheetFormatPr defaultRowHeight="15"/>
  <cols>
    <col min="3" max="4" width="7.85546875" customWidth="1"/>
    <col min="5" max="5" width="12.28515625" bestFit="1" customWidth="1"/>
    <col min="6" max="6" width="10" bestFit="1" customWidth="1"/>
    <col min="8" max="8" width="9.28515625" customWidth="1"/>
    <col min="9" max="9" width="11.42578125" customWidth="1"/>
    <col min="11" max="11" width="9.28515625" bestFit="1" customWidth="1"/>
    <col min="13" max="13" width="9.28515625" bestFit="1" customWidth="1"/>
    <col min="15" max="15" width="9.28515625" bestFit="1" customWidth="1"/>
    <col min="17" max="17" width="9.28515625" bestFit="1" customWidth="1"/>
    <col min="19" max="19" width="9.28515625" bestFit="1" customWidth="1"/>
    <col min="20" max="21" width="9.28515625" customWidth="1"/>
    <col min="22" max="22" width="15" customWidth="1"/>
    <col min="23" max="23" width="13.7109375" customWidth="1"/>
    <col min="24" max="24" width="10.85546875" bestFit="1" customWidth="1"/>
    <col min="25" max="25" width="10.5703125" bestFit="1" customWidth="1"/>
    <col min="26" max="26" width="8.7109375" bestFit="1" customWidth="1"/>
    <col min="27" max="27" width="11.7109375" customWidth="1"/>
    <col min="29" max="29" width="11.42578125" bestFit="1" customWidth="1"/>
  </cols>
  <sheetData>
    <row r="3" spans="2:25">
      <c r="B3" s="61" t="s">
        <v>51</v>
      </c>
    </row>
    <row r="4" spans="2:25">
      <c r="B4" s="6" t="s">
        <v>21</v>
      </c>
    </row>
    <row r="5" spans="2:25">
      <c r="B5" s="1"/>
    </row>
    <row r="6" spans="2:25" ht="15.75">
      <c r="B6" s="5" t="s">
        <v>16</v>
      </c>
      <c r="S6" s="6"/>
      <c r="T6" s="6"/>
      <c r="U6" s="6"/>
    </row>
    <row r="7" spans="2:25" ht="15.75">
      <c r="B7" s="2"/>
    </row>
    <row r="8" spans="2:25">
      <c r="B8" s="102" t="s">
        <v>59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2:25" ht="15.75" thickBot="1">
      <c r="B9" s="1"/>
      <c r="F9" s="4"/>
    </row>
    <row r="10" spans="2:25" ht="18.75" customHeight="1">
      <c r="B10" s="103" t="s">
        <v>0</v>
      </c>
      <c r="C10" s="103" t="s">
        <v>1</v>
      </c>
      <c r="D10" s="91" t="s">
        <v>17</v>
      </c>
      <c r="E10" s="96" t="s">
        <v>22</v>
      </c>
      <c r="F10" s="97"/>
      <c r="G10" s="124" t="s">
        <v>2</v>
      </c>
      <c r="H10" s="87" t="s">
        <v>4</v>
      </c>
      <c r="I10" s="88"/>
      <c r="J10" s="77" t="s">
        <v>5</v>
      </c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W10" s="103" t="s">
        <v>25</v>
      </c>
      <c r="X10" s="114" t="s">
        <v>40</v>
      </c>
      <c r="Y10" s="103" t="s">
        <v>24</v>
      </c>
    </row>
    <row r="11" spans="2:25" ht="27" customHeight="1" thickBot="1">
      <c r="B11" s="104"/>
      <c r="C11" s="104"/>
      <c r="D11" s="90"/>
      <c r="E11" s="98"/>
      <c r="F11" s="99"/>
      <c r="G11" s="125"/>
      <c r="H11" s="89"/>
      <c r="I11" s="82"/>
      <c r="J11" s="80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2"/>
      <c r="W11" s="104"/>
      <c r="X11" s="115"/>
      <c r="Y11" s="104"/>
    </row>
    <row r="12" spans="2:25" ht="45.75" customHeight="1">
      <c r="B12" s="104"/>
      <c r="C12" s="104"/>
      <c r="D12" s="90"/>
      <c r="E12" s="98"/>
      <c r="F12" s="99"/>
      <c r="G12" s="125"/>
      <c r="H12" s="83" t="s">
        <v>23</v>
      </c>
      <c r="I12" s="85" t="s">
        <v>49</v>
      </c>
      <c r="J12" s="90" t="s">
        <v>27</v>
      </c>
      <c r="K12" s="91" t="s">
        <v>57</v>
      </c>
      <c r="L12" s="90" t="s">
        <v>28</v>
      </c>
      <c r="M12" s="91" t="s">
        <v>56</v>
      </c>
      <c r="N12" s="90" t="s">
        <v>29</v>
      </c>
      <c r="O12" s="91" t="s">
        <v>55</v>
      </c>
      <c r="P12" s="90" t="s">
        <v>7</v>
      </c>
      <c r="Q12" s="91" t="s">
        <v>54</v>
      </c>
      <c r="R12" s="90" t="s">
        <v>8</v>
      </c>
      <c r="S12" s="91" t="s">
        <v>53</v>
      </c>
      <c r="T12" s="93" t="s">
        <v>19</v>
      </c>
      <c r="U12" s="94" t="s">
        <v>58</v>
      </c>
      <c r="V12" s="103" t="s">
        <v>52</v>
      </c>
      <c r="W12" s="104"/>
      <c r="X12" s="115"/>
      <c r="Y12" s="104"/>
    </row>
    <row r="13" spans="2:25" ht="11.25" customHeight="1">
      <c r="B13" s="104"/>
      <c r="C13" s="104"/>
      <c r="D13" s="90"/>
      <c r="E13" s="98"/>
      <c r="F13" s="99"/>
      <c r="G13" s="126"/>
      <c r="H13" s="84"/>
      <c r="I13" s="86"/>
      <c r="J13" s="90"/>
      <c r="K13" s="92"/>
      <c r="L13" s="90"/>
      <c r="M13" s="92"/>
      <c r="N13" s="90"/>
      <c r="O13" s="92"/>
      <c r="P13" s="90"/>
      <c r="Q13" s="92"/>
      <c r="R13" s="90"/>
      <c r="S13" s="92"/>
      <c r="T13" s="93"/>
      <c r="U13" s="95"/>
      <c r="V13" s="119"/>
      <c r="W13" s="105"/>
      <c r="X13" s="115"/>
      <c r="Y13" s="105"/>
    </row>
    <row r="14" spans="2:25" ht="47.25" customHeight="1" thickBot="1">
      <c r="B14" s="104"/>
      <c r="C14" s="104"/>
      <c r="D14" s="90"/>
      <c r="E14" s="98"/>
      <c r="F14" s="99"/>
      <c r="G14" s="15" t="s">
        <v>3</v>
      </c>
      <c r="H14" s="84"/>
      <c r="I14" s="16" t="s">
        <v>6</v>
      </c>
      <c r="J14" s="90"/>
      <c r="K14" s="17" t="s">
        <v>31</v>
      </c>
      <c r="L14" s="90"/>
      <c r="M14" s="17" t="s">
        <v>32</v>
      </c>
      <c r="N14" s="90"/>
      <c r="O14" s="17" t="s">
        <v>33</v>
      </c>
      <c r="P14" s="90"/>
      <c r="Q14" s="17" t="s">
        <v>34</v>
      </c>
      <c r="R14" s="90"/>
      <c r="S14" s="17" t="s">
        <v>35</v>
      </c>
      <c r="T14" s="93"/>
      <c r="U14" s="18" t="s">
        <v>36</v>
      </c>
      <c r="V14" s="19" t="s">
        <v>37</v>
      </c>
      <c r="W14" s="17" t="s">
        <v>38</v>
      </c>
      <c r="X14" s="116"/>
      <c r="Y14" s="17" t="s">
        <v>39</v>
      </c>
    </row>
    <row r="15" spans="2:25" ht="15.75" thickBot="1">
      <c r="B15" s="20">
        <v>1</v>
      </c>
      <c r="C15" s="20">
        <v>2</v>
      </c>
      <c r="D15" s="20">
        <v>3</v>
      </c>
      <c r="E15" s="20">
        <v>4</v>
      </c>
      <c r="F15" s="20">
        <v>5</v>
      </c>
      <c r="G15" s="20">
        <v>6</v>
      </c>
      <c r="H15" s="20">
        <v>7</v>
      </c>
      <c r="I15" s="21">
        <v>8</v>
      </c>
      <c r="J15" s="22">
        <v>9</v>
      </c>
      <c r="K15" s="23">
        <v>10</v>
      </c>
      <c r="L15" s="22">
        <v>11</v>
      </c>
      <c r="M15" s="22">
        <v>12</v>
      </c>
      <c r="N15" s="22">
        <v>13</v>
      </c>
      <c r="O15" s="22">
        <v>14</v>
      </c>
      <c r="P15" s="22">
        <v>15</v>
      </c>
      <c r="Q15" s="22">
        <v>16</v>
      </c>
      <c r="R15" s="22">
        <v>17</v>
      </c>
      <c r="S15" s="22">
        <v>18</v>
      </c>
      <c r="T15" s="22">
        <v>19</v>
      </c>
      <c r="U15" s="22">
        <v>20</v>
      </c>
      <c r="V15" s="22">
        <v>21</v>
      </c>
      <c r="W15" s="22">
        <v>22</v>
      </c>
      <c r="X15" s="20">
        <v>23</v>
      </c>
      <c r="Y15" s="22">
        <v>24</v>
      </c>
    </row>
    <row r="16" spans="2:25" ht="26.25" customHeight="1" thickTop="1">
      <c r="B16" s="73" t="s">
        <v>11</v>
      </c>
      <c r="C16" s="75">
        <v>49</v>
      </c>
      <c r="D16" s="75">
        <v>272</v>
      </c>
      <c r="E16" s="63" t="s">
        <v>9</v>
      </c>
      <c r="F16" s="122">
        <v>345072</v>
      </c>
      <c r="G16" s="100">
        <v>12</v>
      </c>
      <c r="H16" s="66"/>
      <c r="I16" s="59">
        <f>F16*H16</f>
        <v>0</v>
      </c>
      <c r="J16" s="32"/>
      <c r="K16" s="56">
        <f>F16*J16</f>
        <v>0</v>
      </c>
      <c r="L16" s="32"/>
      <c r="M16" s="55">
        <f>D16*G16*L16</f>
        <v>0</v>
      </c>
      <c r="N16" s="32"/>
      <c r="O16" s="55">
        <f>F16*N16</f>
        <v>0</v>
      </c>
      <c r="P16" s="62"/>
      <c r="Q16" s="55">
        <f>D16*G16*P16</f>
        <v>0</v>
      </c>
      <c r="R16" s="62"/>
      <c r="S16" s="55">
        <f>C16*G16*R16</f>
        <v>0</v>
      </c>
      <c r="T16" s="62"/>
      <c r="U16" s="55">
        <f>F16*T16/1000</f>
        <v>0</v>
      </c>
      <c r="V16" s="33" t="s">
        <v>30</v>
      </c>
      <c r="W16" s="53" t="s">
        <v>30</v>
      </c>
      <c r="X16" s="30" t="s">
        <v>30</v>
      </c>
      <c r="Y16" s="54" t="s">
        <v>30</v>
      </c>
    </row>
    <row r="17" spans="2:29" ht="26.25" customHeight="1" thickBot="1">
      <c r="B17" s="74"/>
      <c r="C17" s="76"/>
      <c r="D17" s="76"/>
      <c r="E17" s="24" t="s">
        <v>10</v>
      </c>
      <c r="F17" s="123"/>
      <c r="G17" s="101"/>
      <c r="H17" s="25" t="s">
        <v>10</v>
      </c>
      <c r="I17" s="26">
        <f>I16</f>
        <v>0</v>
      </c>
      <c r="J17" s="34" t="s">
        <v>10</v>
      </c>
      <c r="K17" s="27">
        <f>K16</f>
        <v>0</v>
      </c>
      <c r="L17" s="34" t="s">
        <v>10</v>
      </c>
      <c r="M17" s="28">
        <f>M16</f>
        <v>0</v>
      </c>
      <c r="N17" s="34" t="s">
        <v>10</v>
      </c>
      <c r="O17" s="28">
        <f>O16</f>
        <v>0</v>
      </c>
      <c r="P17" s="34" t="s">
        <v>10</v>
      </c>
      <c r="Q17" s="28">
        <f>Q16</f>
        <v>0</v>
      </c>
      <c r="R17" s="34" t="s">
        <v>10</v>
      </c>
      <c r="S17" s="28">
        <f>S16</f>
        <v>0</v>
      </c>
      <c r="T17" s="34" t="s">
        <v>10</v>
      </c>
      <c r="U17" s="28">
        <f>U16</f>
        <v>0</v>
      </c>
      <c r="V17" s="28">
        <f>K17+M17+O17+Q17+S17+U17</f>
        <v>0</v>
      </c>
      <c r="W17" s="29">
        <f>I17+V17</f>
        <v>0</v>
      </c>
      <c r="X17" s="49">
        <f>W17*23%</f>
        <v>0</v>
      </c>
      <c r="Y17" s="35">
        <f>W17+X17</f>
        <v>0</v>
      </c>
    </row>
    <row r="18" spans="2:29" ht="24" thickTop="1" thickBot="1">
      <c r="B18" s="127" t="s">
        <v>12</v>
      </c>
      <c r="C18" s="108">
        <v>4</v>
      </c>
      <c r="D18" s="108">
        <v>50</v>
      </c>
      <c r="E18" s="64" t="s">
        <v>13</v>
      </c>
      <c r="F18" s="38">
        <v>14152</v>
      </c>
      <c r="G18" s="111">
        <v>12</v>
      </c>
      <c r="H18" s="67"/>
      <c r="I18" s="31">
        <f>F18*H18</f>
        <v>0</v>
      </c>
      <c r="J18" s="39"/>
      <c r="K18" s="51">
        <f>F18*J18</f>
        <v>0</v>
      </c>
      <c r="L18" s="39"/>
      <c r="M18" s="51">
        <f>D18*G18*L18</f>
        <v>0</v>
      </c>
      <c r="N18" s="40"/>
      <c r="O18" s="51">
        <f>F18*N18</f>
        <v>0</v>
      </c>
      <c r="P18" s="130"/>
      <c r="Q18" s="117">
        <f>D18*G18*P18</f>
        <v>0</v>
      </c>
      <c r="R18" s="130"/>
      <c r="S18" s="117">
        <f>C18*G18*R18</f>
        <v>0</v>
      </c>
      <c r="T18" s="59"/>
      <c r="U18" s="51">
        <f>F18*T18/1000</f>
        <v>0</v>
      </c>
      <c r="V18" s="120" t="s">
        <v>30</v>
      </c>
      <c r="W18" s="120" t="s">
        <v>30</v>
      </c>
      <c r="X18" s="117" t="s">
        <v>30</v>
      </c>
      <c r="Y18" s="106" t="s">
        <v>30</v>
      </c>
    </row>
    <row r="19" spans="2:29" ht="23.25" thickBot="1">
      <c r="B19" s="128"/>
      <c r="C19" s="109"/>
      <c r="D19" s="109"/>
      <c r="E19" s="65" t="s">
        <v>14</v>
      </c>
      <c r="F19" s="41">
        <v>24344</v>
      </c>
      <c r="G19" s="112"/>
      <c r="H19" s="68"/>
      <c r="I19" s="42">
        <f>F19*H19</f>
        <v>0</v>
      </c>
      <c r="J19" s="43"/>
      <c r="K19" s="52">
        <f>F19*J19</f>
        <v>0</v>
      </c>
      <c r="L19" s="43"/>
      <c r="M19" s="52">
        <f>D18*G18*L19</f>
        <v>0</v>
      </c>
      <c r="N19" s="44"/>
      <c r="O19" s="52">
        <f>F19*N19</f>
        <v>0</v>
      </c>
      <c r="P19" s="131"/>
      <c r="Q19" s="118"/>
      <c r="R19" s="131"/>
      <c r="S19" s="118"/>
      <c r="T19" s="60"/>
      <c r="U19" s="52">
        <f>F19*T19/1000</f>
        <v>0</v>
      </c>
      <c r="V19" s="121"/>
      <c r="W19" s="121"/>
      <c r="X19" s="118"/>
      <c r="Y19" s="107"/>
    </row>
    <row r="20" spans="2:29" ht="21" customHeight="1" thickBot="1">
      <c r="B20" s="129"/>
      <c r="C20" s="110"/>
      <c r="D20" s="110"/>
      <c r="E20" s="24" t="s">
        <v>10</v>
      </c>
      <c r="F20" s="45">
        <f>F18+F19</f>
        <v>38496</v>
      </c>
      <c r="G20" s="113"/>
      <c r="H20" s="24" t="s">
        <v>10</v>
      </c>
      <c r="I20" s="36">
        <f>I18+I19</f>
        <v>0</v>
      </c>
      <c r="J20" s="46" t="s">
        <v>10</v>
      </c>
      <c r="K20" s="50">
        <f>K18+K19</f>
        <v>0</v>
      </c>
      <c r="L20" s="46" t="s">
        <v>10</v>
      </c>
      <c r="M20" s="50">
        <f>M18+M19</f>
        <v>0</v>
      </c>
      <c r="N20" s="46" t="s">
        <v>10</v>
      </c>
      <c r="O20" s="50">
        <f>O18+O19</f>
        <v>0</v>
      </c>
      <c r="P20" s="46" t="s">
        <v>10</v>
      </c>
      <c r="Q20" s="50">
        <f>Q18</f>
        <v>0</v>
      </c>
      <c r="R20" s="46" t="s">
        <v>10</v>
      </c>
      <c r="S20" s="50">
        <f>S18</f>
        <v>0</v>
      </c>
      <c r="T20" s="47" t="s">
        <v>20</v>
      </c>
      <c r="U20" s="50">
        <f>U18+U19</f>
        <v>0</v>
      </c>
      <c r="V20" s="36">
        <f>K20+M20+O20+Q20+S20+U20</f>
        <v>0</v>
      </c>
      <c r="W20" s="36">
        <f>I20+V20</f>
        <v>0</v>
      </c>
      <c r="X20" s="50">
        <f>W20*23%</f>
        <v>0</v>
      </c>
      <c r="Y20" s="37">
        <f>W20+X20</f>
        <v>0</v>
      </c>
    </row>
    <row r="21" spans="2:29" ht="27" customHeight="1" thickTop="1" thickBot="1">
      <c r="B21" s="127" t="s">
        <v>15</v>
      </c>
      <c r="C21" s="108">
        <v>13</v>
      </c>
      <c r="D21" s="108">
        <v>87</v>
      </c>
      <c r="E21" s="64" t="s">
        <v>13</v>
      </c>
      <c r="F21" s="38">
        <v>37872</v>
      </c>
      <c r="G21" s="111">
        <v>12</v>
      </c>
      <c r="H21" s="67"/>
      <c r="I21" s="59">
        <f>F21*H21</f>
        <v>0</v>
      </c>
      <c r="J21" s="39"/>
      <c r="K21" s="57">
        <f>F21*J21</f>
        <v>0</v>
      </c>
      <c r="L21" s="39"/>
      <c r="M21" s="57">
        <f>D21*G21*L21</f>
        <v>0</v>
      </c>
      <c r="N21" s="40"/>
      <c r="O21" s="57">
        <f>F21*N21</f>
        <v>0</v>
      </c>
      <c r="P21" s="130"/>
      <c r="Q21" s="117">
        <f>D21*G21*P21</f>
        <v>0</v>
      </c>
      <c r="R21" s="130"/>
      <c r="S21" s="117">
        <f>C21*G21*R21</f>
        <v>0</v>
      </c>
      <c r="T21" s="59"/>
      <c r="U21" s="57">
        <f>F21*T21/1000</f>
        <v>0</v>
      </c>
      <c r="V21" s="120" t="s">
        <v>30</v>
      </c>
      <c r="W21" s="120" t="s">
        <v>30</v>
      </c>
      <c r="X21" s="117" t="s">
        <v>30</v>
      </c>
      <c r="Y21" s="106" t="s">
        <v>30</v>
      </c>
    </row>
    <row r="22" spans="2:29" ht="23.25" thickBot="1">
      <c r="B22" s="128"/>
      <c r="C22" s="109"/>
      <c r="D22" s="109"/>
      <c r="E22" s="65" t="s">
        <v>14</v>
      </c>
      <c r="F22" s="41">
        <v>52824</v>
      </c>
      <c r="G22" s="112"/>
      <c r="H22" s="68"/>
      <c r="I22" s="60">
        <f>F22*H22</f>
        <v>0</v>
      </c>
      <c r="J22" s="43"/>
      <c r="K22" s="58">
        <f>F22*J22</f>
        <v>0</v>
      </c>
      <c r="L22" s="43"/>
      <c r="M22" s="58">
        <f>D21*G21*L22</f>
        <v>0</v>
      </c>
      <c r="N22" s="44"/>
      <c r="O22" s="58">
        <f>F22*N22</f>
        <v>0</v>
      </c>
      <c r="P22" s="131"/>
      <c r="Q22" s="118"/>
      <c r="R22" s="131"/>
      <c r="S22" s="118"/>
      <c r="T22" s="60"/>
      <c r="U22" s="58">
        <f>F22*T22/1000</f>
        <v>0</v>
      </c>
      <c r="V22" s="121"/>
      <c r="W22" s="121"/>
      <c r="X22" s="118"/>
      <c r="Y22" s="107"/>
    </row>
    <row r="23" spans="2:29" ht="15.75" thickBot="1">
      <c r="B23" s="129"/>
      <c r="C23" s="110"/>
      <c r="D23" s="110"/>
      <c r="E23" s="24" t="s">
        <v>10</v>
      </c>
      <c r="F23" s="45">
        <f>F21+F22</f>
        <v>90696</v>
      </c>
      <c r="G23" s="113"/>
      <c r="H23" s="24" t="s">
        <v>10</v>
      </c>
      <c r="I23" s="36">
        <f>I21+I22</f>
        <v>0</v>
      </c>
      <c r="J23" s="46" t="s">
        <v>10</v>
      </c>
      <c r="K23" s="50">
        <f>K21+K22</f>
        <v>0</v>
      </c>
      <c r="L23" s="46" t="s">
        <v>10</v>
      </c>
      <c r="M23" s="50">
        <f>M21+M22</f>
        <v>0</v>
      </c>
      <c r="N23" s="46" t="s">
        <v>10</v>
      </c>
      <c r="O23" s="50">
        <f>O21+O22</f>
        <v>0</v>
      </c>
      <c r="P23" s="46" t="s">
        <v>10</v>
      </c>
      <c r="Q23" s="50">
        <f>Q21</f>
        <v>0</v>
      </c>
      <c r="R23" s="46" t="s">
        <v>10</v>
      </c>
      <c r="S23" s="50">
        <f>S21</f>
        <v>0</v>
      </c>
      <c r="T23" s="47" t="s">
        <v>20</v>
      </c>
      <c r="U23" s="50">
        <f>U21+U22</f>
        <v>0</v>
      </c>
      <c r="V23" s="36">
        <f>K23+M23+O23+Q23+S23+U23</f>
        <v>0</v>
      </c>
      <c r="W23" s="36">
        <f>I23+V23</f>
        <v>0</v>
      </c>
      <c r="X23" s="50">
        <f>W23*23%</f>
        <v>0</v>
      </c>
      <c r="Y23" s="37">
        <f>W23+X23</f>
        <v>0</v>
      </c>
      <c r="AC23" s="7"/>
    </row>
    <row r="24" spans="2:29" ht="21.75" customHeight="1" thickTop="1" thickBot="1">
      <c r="B24" s="3"/>
      <c r="V24" s="72" t="s">
        <v>50</v>
      </c>
      <c r="W24" s="69">
        <f>W17+W20+W23</f>
        <v>0</v>
      </c>
      <c r="X24" s="70">
        <f>X17+X20+X23</f>
        <v>0</v>
      </c>
      <c r="Y24" s="71">
        <f>Y17+Y20+Y23</f>
        <v>0</v>
      </c>
      <c r="AC24" s="7"/>
    </row>
    <row r="25" spans="2:29" ht="15.75" customHeight="1" thickTop="1">
      <c r="B25" s="3" t="s">
        <v>26</v>
      </c>
      <c r="AC25" s="7"/>
    </row>
    <row r="26" spans="2:29" ht="10.5" customHeight="1"/>
    <row r="27" spans="2:29" ht="21" customHeight="1">
      <c r="B27" s="48" t="s">
        <v>48</v>
      </c>
    </row>
    <row r="28" spans="2:29" ht="22.5" customHeight="1">
      <c r="B28" s="48" t="s">
        <v>45</v>
      </c>
    </row>
    <row r="29" spans="2:29">
      <c r="B29" s="48" t="s">
        <v>46</v>
      </c>
    </row>
    <row r="30" spans="2:29">
      <c r="B30" s="48" t="s">
        <v>47</v>
      </c>
    </row>
    <row r="31" spans="2:29">
      <c r="B31" s="48"/>
    </row>
    <row r="32" spans="2:29">
      <c r="B32" s="48" t="s">
        <v>18</v>
      </c>
    </row>
    <row r="33" spans="2:13">
      <c r="B33" s="3"/>
    </row>
    <row r="34" spans="2:13">
      <c r="B34" s="3"/>
    </row>
    <row r="35" spans="2:13" ht="18" customHeight="1">
      <c r="B35" s="3"/>
    </row>
    <row r="36" spans="2:13">
      <c r="B36" s="11" t="s">
        <v>41</v>
      </c>
      <c r="C36" s="9"/>
      <c r="D36" s="9"/>
      <c r="E36" s="9"/>
      <c r="F36" s="9"/>
      <c r="G36" s="9"/>
      <c r="H36" s="9"/>
      <c r="I36" s="9"/>
    </row>
    <row r="38" spans="2:13">
      <c r="I38" s="11" t="s">
        <v>44</v>
      </c>
      <c r="J38" s="9"/>
      <c r="K38" s="9"/>
      <c r="L38" s="9"/>
      <c r="M38" s="9"/>
    </row>
    <row r="39" spans="2:13">
      <c r="H39" s="10"/>
      <c r="I39" s="12"/>
      <c r="J39" s="8"/>
      <c r="K39" s="13" t="s">
        <v>42</v>
      </c>
    </row>
    <row r="40" spans="2:13">
      <c r="J40" s="14" t="s">
        <v>43</v>
      </c>
    </row>
  </sheetData>
  <mergeCells count="55">
    <mergeCell ref="X21:X22"/>
    <mergeCell ref="Y21:Y22"/>
    <mergeCell ref="Q21:Q22"/>
    <mergeCell ref="R21:R22"/>
    <mergeCell ref="S21:S22"/>
    <mergeCell ref="V21:V22"/>
    <mergeCell ref="W21:W22"/>
    <mergeCell ref="B21:B23"/>
    <mergeCell ref="C21:C23"/>
    <mergeCell ref="D21:D23"/>
    <mergeCell ref="G21:G23"/>
    <mergeCell ref="P21:P22"/>
    <mergeCell ref="B18:B20"/>
    <mergeCell ref="P18:P19"/>
    <mergeCell ref="Q18:Q19"/>
    <mergeCell ref="R18:R19"/>
    <mergeCell ref="S18:S19"/>
    <mergeCell ref="C18:C20"/>
    <mergeCell ref="Y18:Y19"/>
    <mergeCell ref="D18:D20"/>
    <mergeCell ref="G18:G20"/>
    <mergeCell ref="X10:X14"/>
    <mergeCell ref="X18:X19"/>
    <mergeCell ref="V12:V13"/>
    <mergeCell ref="V18:V19"/>
    <mergeCell ref="W18:W19"/>
    <mergeCell ref="F16:F17"/>
    <mergeCell ref="G10:G13"/>
    <mergeCell ref="Y10:Y13"/>
    <mergeCell ref="B8:X8"/>
    <mergeCell ref="W10:W13"/>
    <mergeCell ref="S12:S13"/>
    <mergeCell ref="R12:R14"/>
    <mergeCell ref="M12:M13"/>
    <mergeCell ref="O12:O13"/>
    <mergeCell ref="Q12:Q13"/>
    <mergeCell ref="B10:B14"/>
    <mergeCell ref="N12:N14"/>
    <mergeCell ref="P12:P14"/>
    <mergeCell ref="L12:L14"/>
    <mergeCell ref="C10:C14"/>
    <mergeCell ref="D10:D14"/>
    <mergeCell ref="B16:B17"/>
    <mergeCell ref="C16:C17"/>
    <mergeCell ref="D16:D17"/>
    <mergeCell ref="J10:V11"/>
    <mergeCell ref="H12:H14"/>
    <mergeCell ref="I12:I13"/>
    <mergeCell ref="H10:I11"/>
    <mergeCell ref="J12:J14"/>
    <mergeCell ref="K12:K13"/>
    <mergeCell ref="T12:T14"/>
    <mergeCell ref="U12:U13"/>
    <mergeCell ref="E10:F14"/>
    <mergeCell ref="G16:G17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2018-11-13T10:02:15Z</dcterms:modified>
</cp:coreProperties>
</file>